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SENZA Podlahy\01_SENZA\Ceníky,katalogy\WPC Centrum\Kalkulátor pro rychlý výpočet - nutné stáhnout do PC\"/>
    </mc:Choice>
  </mc:AlternateContent>
  <xr:revisionPtr revIDLastSave="0" documentId="13_ncr:1_{A02C278B-FF39-4FEB-8DA7-A6EB5B8670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UmH12/ISZPgWb8UafwC4qgKt99w=="/>
    </ext>
  </extLst>
</workbook>
</file>

<file path=xl/calcChain.xml><?xml version="1.0" encoding="utf-8"?>
<calcChain xmlns="http://schemas.openxmlformats.org/spreadsheetml/2006/main">
  <c r="E25" i="1" l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O20" i="1" l="1"/>
  <c r="M20" i="1"/>
  <c r="M21" i="1" l="1"/>
  <c r="M22" i="1" s="1"/>
  <c r="O21" i="1"/>
  <c r="G26" i="1"/>
  <c r="G34" i="1" l="1"/>
  <c r="G35" i="1" s="1"/>
  <c r="G27" i="1"/>
  <c r="G31" i="1" s="1"/>
  <c r="G32" i="1" s="1"/>
</calcChain>
</file>

<file path=xl/sharedStrings.xml><?xml version="1.0" encoding="utf-8"?>
<sst xmlns="http://schemas.openxmlformats.org/spreadsheetml/2006/main" count="42" uniqueCount="41">
  <si>
    <t>Zákazník:</t>
  </si>
  <si>
    <t>Zde vyplňte specifikaci odběratele</t>
  </si>
  <si>
    <t>Adresa:</t>
  </si>
  <si>
    <t>Telefon:</t>
  </si>
  <si>
    <t>Email:</t>
  </si>
  <si>
    <t>Orientační cenová kalkulace terasy</t>
  </si>
  <si>
    <t>Stavební příprava</t>
  </si>
  <si>
    <t>ANO</t>
  </si>
  <si>
    <t>NE</t>
  </si>
  <si>
    <t>Výměra terasy v metrech čtverečných :</t>
  </si>
  <si>
    <t>m2</t>
  </si>
  <si>
    <t>Výměra obvodu terasy k lištování</t>
  </si>
  <si>
    <t>bm</t>
  </si>
  <si>
    <t>Vybraný odstín terasy</t>
  </si>
  <si>
    <t>Original wood</t>
  </si>
  <si>
    <t>Teak</t>
  </si>
  <si>
    <t>Brownisch red</t>
  </si>
  <si>
    <t>Chocolate</t>
  </si>
  <si>
    <t>Stone grey</t>
  </si>
  <si>
    <t>Dark grey</t>
  </si>
  <si>
    <t>Položka</t>
  </si>
  <si>
    <t>Počet ks/bm/m2</t>
  </si>
  <si>
    <t>Cena bez DPH</t>
  </si>
  <si>
    <t>Podlahový profil</t>
  </si>
  <si>
    <t>Nosný profil</t>
  </si>
  <si>
    <t>Klip spojovací nerez</t>
  </si>
  <si>
    <t>Zakončovací lišta</t>
  </si>
  <si>
    <t>Montáž WPC profilů od</t>
  </si>
  <si>
    <t>Montáž lišt</t>
  </si>
  <si>
    <t>Doprava materiálu</t>
  </si>
  <si>
    <t>Montážní náklady</t>
  </si>
  <si>
    <t>Poskytnutá sleva</t>
  </si>
  <si>
    <t>Celková cena za dodávku a montáž WPC terasy</t>
  </si>
  <si>
    <t>Celkový součet bez DPH</t>
  </si>
  <si>
    <t>Celkový součet včetně 15% DPH</t>
  </si>
  <si>
    <t>Celková cena za dodávku WPC terasy</t>
  </si>
  <si>
    <t>Celkový součet včetně 21% DPH</t>
  </si>
  <si>
    <t>Přesnou kalkulaci Vám rádi zpracujeme po provedeném zaměření terasy na místě realizace</t>
  </si>
  <si>
    <t>V případě montáže ve druhém a vyšším patře je nutné specifikovat manipulaci materiálu</t>
  </si>
  <si>
    <t>www.kobercesenza.cz</t>
  </si>
  <si>
    <t>Orientační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</si>
</sst>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0.00\ %"/>
  </numFmts>
  <fonts count="14" x14ac:knownFonts="1">
    <font>
      <sz val="11"/>
      <color rgb="FF000000"/>
      <name val="Calibri"/>
      <scheme val="minor"/>
    </font>
    <font>
      <sz val="18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sz val="13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1"/>
      <color theme="10"/>
      <name val="Calibri"/>
      <scheme val="minor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10" fillId="0" borderId="0" xfId="0" applyFont="1"/>
    <xf numFmtId="0" fontId="8" fillId="0" borderId="5" xfId="0" applyFont="1" applyBorder="1" applyAlignment="1">
      <alignment horizontal="center" vertical="center"/>
    </xf>
    <xf numFmtId="0" fontId="9" fillId="0" borderId="6" xfId="0" applyFont="1" applyBorder="1"/>
    <xf numFmtId="0" fontId="9" fillId="0" borderId="7" xfId="0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8" fillId="2" borderId="2" xfId="0" applyFont="1" applyFill="1" applyBorder="1"/>
    <xf numFmtId="3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3" fontId="8" fillId="0" borderId="8" xfId="0" applyNumberFormat="1" applyFont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/>
    <xf numFmtId="164" fontId="8" fillId="2" borderId="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5" xfId="0" applyFont="1" applyBorder="1"/>
    <xf numFmtId="0" fontId="9" fillId="0" borderId="16" xfId="0" applyFont="1" applyBorder="1"/>
    <xf numFmtId="0" fontId="8" fillId="2" borderId="17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19" xfId="0" applyFont="1" applyBorder="1"/>
    <xf numFmtId="165" fontId="8" fillId="0" borderId="0" xfId="0" applyNumberFormat="1" applyFont="1"/>
    <xf numFmtId="164" fontId="8" fillId="3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1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12</xdr:row>
      <xdr:rowOff>0</xdr:rowOff>
    </xdr:from>
    <xdr:ext cx="3933825" cy="14763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9525</xdr:colOff>
      <xdr:row>0</xdr:row>
      <xdr:rowOff>28575</xdr:rowOff>
    </xdr:from>
    <xdr:to>
      <xdr:col>4</xdr:col>
      <xdr:colOff>714375</xdr:colOff>
      <xdr:row>5</xdr:row>
      <xdr:rowOff>258530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F21AB1B6-212E-E4D8-4BEA-A075BA91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2609850" cy="1658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ercesenz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R9" sqref="R9"/>
    </sheetView>
  </sheetViews>
  <sheetFormatPr defaultColWidth="14.42578125" defaultRowHeight="15" customHeight="1" x14ac:dyDescent="0.25"/>
  <cols>
    <col min="1" max="1" width="1.5703125" customWidth="1"/>
    <col min="2" max="2" width="7" customWidth="1"/>
    <col min="3" max="3" width="8.140625" customWidth="1"/>
    <col min="4" max="4" width="13.42578125" customWidth="1"/>
    <col min="5" max="5" width="11.85546875" customWidth="1"/>
    <col min="6" max="6" width="17.140625" customWidth="1"/>
    <col min="7" max="7" width="9.28515625" customWidth="1"/>
    <col min="8" max="8" width="10.140625" customWidth="1"/>
    <col min="9" max="9" width="7.140625" customWidth="1"/>
    <col min="10" max="10" width="11.42578125" customWidth="1"/>
    <col min="11" max="11" width="1.42578125" customWidth="1"/>
    <col min="12" max="12" width="7" customWidth="1"/>
    <col min="13" max="13" width="15.7109375" hidden="1" customWidth="1"/>
    <col min="14" max="14" width="14.140625" hidden="1" customWidth="1"/>
    <col min="15" max="15" width="22.28515625" hidden="1" customWidth="1"/>
    <col min="16" max="26" width="9.5703125" customWidth="1"/>
  </cols>
  <sheetData>
    <row r="1" spans="1:26" ht="22.5" customHeight="1" x14ac:dyDescent="0.35">
      <c r="A1" s="1"/>
      <c r="B1" s="8"/>
      <c r="C1" s="8"/>
      <c r="D1" s="8"/>
      <c r="E1" s="8"/>
      <c r="F1" s="9" t="s">
        <v>0</v>
      </c>
      <c r="G1" s="10" t="s">
        <v>1</v>
      </c>
      <c r="H1" s="11"/>
      <c r="I1" s="11"/>
      <c r="J1" s="12"/>
      <c r="K1" s="1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35">
      <c r="A2" s="1"/>
      <c r="B2" s="8"/>
      <c r="C2" s="8"/>
      <c r="D2" s="8"/>
      <c r="E2" s="8"/>
      <c r="F2" s="14" t="s">
        <v>2</v>
      </c>
      <c r="G2" s="10" t="s">
        <v>40</v>
      </c>
      <c r="H2" s="11"/>
      <c r="I2" s="11"/>
      <c r="J2" s="12"/>
      <c r="K2" s="1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35">
      <c r="A3" s="1"/>
      <c r="B3" s="8"/>
      <c r="C3" s="8"/>
      <c r="D3" s="8"/>
      <c r="E3" s="8"/>
      <c r="F3" s="15"/>
      <c r="G3" s="10"/>
      <c r="H3" s="11"/>
      <c r="I3" s="11"/>
      <c r="J3" s="12"/>
      <c r="K3" s="1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35">
      <c r="A4" s="1"/>
      <c r="B4" s="8"/>
      <c r="C4" s="8"/>
      <c r="D4" s="8"/>
      <c r="E4" s="8"/>
      <c r="F4" s="16"/>
      <c r="G4" s="10"/>
      <c r="H4" s="11"/>
      <c r="I4" s="11"/>
      <c r="J4" s="12"/>
      <c r="K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35">
      <c r="A5" s="1"/>
      <c r="B5" s="8"/>
      <c r="C5" s="8"/>
      <c r="D5" s="8"/>
      <c r="E5" s="8"/>
      <c r="F5" s="9" t="s">
        <v>3</v>
      </c>
      <c r="G5" s="10"/>
      <c r="H5" s="11"/>
      <c r="I5" s="11"/>
      <c r="J5" s="12"/>
      <c r="K5" s="1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35">
      <c r="A6" s="1"/>
      <c r="B6" s="8"/>
      <c r="C6" s="8"/>
      <c r="D6" s="8"/>
      <c r="E6" s="8"/>
      <c r="F6" s="9" t="s">
        <v>4</v>
      </c>
      <c r="G6" s="10"/>
      <c r="H6" s="11"/>
      <c r="I6" s="11"/>
      <c r="J6" s="12"/>
      <c r="K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2"/>
      <c r="B7" s="17" t="s">
        <v>5</v>
      </c>
      <c r="C7" s="18"/>
      <c r="D7" s="18"/>
      <c r="E7" s="18"/>
      <c r="F7" s="18"/>
      <c r="G7" s="18"/>
      <c r="H7" s="18"/>
      <c r="I7" s="18"/>
      <c r="J7" s="18"/>
      <c r="K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5">
      <c r="A8" s="2"/>
      <c r="B8" s="19" t="s">
        <v>6</v>
      </c>
      <c r="C8" s="18"/>
      <c r="D8" s="18"/>
      <c r="E8" s="18"/>
      <c r="F8" s="18"/>
      <c r="G8" s="20" t="s">
        <v>7</v>
      </c>
      <c r="H8" s="12"/>
      <c r="I8" s="20" t="s">
        <v>8</v>
      </c>
      <c r="J8" s="12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 x14ac:dyDescent="0.25">
      <c r="A9" s="3"/>
      <c r="B9" s="19" t="s">
        <v>9</v>
      </c>
      <c r="C9" s="18"/>
      <c r="D9" s="18"/>
      <c r="E9" s="18"/>
      <c r="F9" s="18"/>
      <c r="G9" s="21">
        <v>10</v>
      </c>
      <c r="H9" s="11"/>
      <c r="I9" s="12"/>
      <c r="J9" s="22" t="s">
        <v>10</v>
      </c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 x14ac:dyDescent="0.25">
      <c r="A10" s="3"/>
      <c r="B10" s="19" t="s">
        <v>11</v>
      </c>
      <c r="C10" s="18"/>
      <c r="D10" s="18"/>
      <c r="E10" s="18"/>
      <c r="F10" s="18"/>
      <c r="G10" s="21">
        <v>10</v>
      </c>
      <c r="H10" s="11"/>
      <c r="I10" s="12"/>
      <c r="J10" s="22" t="s">
        <v>12</v>
      </c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8.25" customHeight="1" x14ac:dyDescent="0.25">
      <c r="A11" s="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4"/>
      <c r="B12" s="17" t="s">
        <v>13</v>
      </c>
      <c r="C12" s="18"/>
      <c r="D12" s="18"/>
      <c r="E12" s="18"/>
      <c r="F12" s="18"/>
      <c r="G12" s="18"/>
      <c r="H12" s="18"/>
      <c r="I12" s="18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25">
      <c r="A13" s="5"/>
      <c r="B13" s="13"/>
      <c r="C13" s="13"/>
      <c r="D13" s="13"/>
      <c r="E13" s="13"/>
      <c r="F13" s="23"/>
      <c r="G13" s="24" t="s">
        <v>14</v>
      </c>
      <c r="H13" s="12"/>
      <c r="I13" s="25"/>
      <c r="J13" s="12"/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5"/>
      <c r="B14" s="13"/>
      <c r="C14" s="13"/>
      <c r="D14" s="13"/>
      <c r="E14" s="13"/>
      <c r="F14" s="23"/>
      <c r="G14" s="24" t="s">
        <v>15</v>
      </c>
      <c r="H14" s="12"/>
      <c r="I14" s="25"/>
      <c r="J14" s="12"/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5">
      <c r="A15" s="5"/>
      <c r="B15" s="13"/>
      <c r="C15" s="13"/>
      <c r="D15" s="13"/>
      <c r="E15" s="13"/>
      <c r="F15" s="23"/>
      <c r="G15" s="24" t="s">
        <v>16</v>
      </c>
      <c r="H15" s="12"/>
      <c r="I15" s="25"/>
      <c r="J15" s="12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5">
      <c r="A16" s="5"/>
      <c r="B16" s="13"/>
      <c r="C16" s="13"/>
      <c r="D16" s="13"/>
      <c r="E16" s="13"/>
      <c r="F16" s="23"/>
      <c r="G16" s="24" t="s">
        <v>17</v>
      </c>
      <c r="H16" s="12"/>
      <c r="I16" s="25"/>
      <c r="J16" s="12"/>
      <c r="K16" s="13"/>
      <c r="L16" s="2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5">
      <c r="A17" s="5"/>
      <c r="B17" s="13"/>
      <c r="C17" s="13"/>
      <c r="D17" s="13"/>
      <c r="E17" s="13"/>
      <c r="F17" s="23"/>
      <c r="G17" s="24" t="s">
        <v>18</v>
      </c>
      <c r="H17" s="12"/>
      <c r="I17" s="25"/>
      <c r="J17" s="12"/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5">
      <c r="A18" s="2"/>
      <c r="B18" s="13"/>
      <c r="C18" s="13"/>
      <c r="D18" s="13"/>
      <c r="E18" s="13"/>
      <c r="F18" s="23"/>
      <c r="G18" s="24" t="s">
        <v>19</v>
      </c>
      <c r="H18" s="12"/>
      <c r="I18" s="25"/>
      <c r="J18" s="12"/>
      <c r="K18" s="13"/>
      <c r="L18" s="2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0" t="s">
        <v>20</v>
      </c>
      <c r="C19" s="11"/>
      <c r="D19" s="12"/>
      <c r="E19" s="20" t="s">
        <v>21</v>
      </c>
      <c r="F19" s="12"/>
      <c r="G19" s="20" t="s">
        <v>22</v>
      </c>
      <c r="H19" s="11"/>
      <c r="I19" s="11"/>
      <c r="J19" s="12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0" t="s">
        <v>23</v>
      </c>
      <c r="C20" s="11"/>
      <c r="D20" s="12"/>
      <c r="E20" s="26">
        <f>G9*2.5</f>
        <v>25</v>
      </c>
      <c r="F20" s="12"/>
      <c r="G20" s="27">
        <f>E20*722</f>
        <v>18050</v>
      </c>
      <c r="H20" s="11"/>
      <c r="I20" s="11"/>
      <c r="J20" s="12"/>
      <c r="K20" s="13"/>
      <c r="L20" s="2"/>
      <c r="M20" s="7">
        <f>G20+G21+G22+G23</f>
        <v>26795.724137931036</v>
      </c>
      <c r="N20" s="2"/>
      <c r="O20" s="7">
        <f>G20+G21+G22+G23</f>
        <v>26795.724137931036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0" t="s">
        <v>24</v>
      </c>
      <c r="C21" s="11"/>
      <c r="D21" s="12"/>
      <c r="E21" s="26">
        <f>G9*1.8</f>
        <v>18</v>
      </c>
      <c r="F21" s="12"/>
      <c r="G21" s="27">
        <f>E21*287</f>
        <v>5166</v>
      </c>
      <c r="H21" s="11"/>
      <c r="I21" s="11"/>
      <c r="J21" s="12"/>
      <c r="K21" s="13"/>
      <c r="L21" s="2"/>
      <c r="M21" s="7">
        <f>M20*G28</f>
        <v>0</v>
      </c>
      <c r="N21" s="2"/>
      <c r="O21" s="7">
        <f>O20*G28</f>
        <v>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0" t="s">
        <v>25</v>
      </c>
      <c r="C22" s="11"/>
      <c r="D22" s="12"/>
      <c r="E22" s="26">
        <f>G9*29</f>
        <v>290</v>
      </c>
      <c r="F22" s="12"/>
      <c r="G22" s="27">
        <f>E22*9</f>
        <v>2610</v>
      </c>
      <c r="H22" s="11"/>
      <c r="I22" s="11"/>
      <c r="J22" s="12"/>
      <c r="K22" s="13"/>
      <c r="L22" s="2"/>
      <c r="M22" s="7">
        <f>(M20-M21)+G24+G25</f>
        <v>34935.206896551725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0" t="s">
        <v>26</v>
      </c>
      <c r="C23" s="11"/>
      <c r="D23" s="12"/>
      <c r="E23" s="26">
        <f>G10/2.9+1</f>
        <v>4.4482758620689662</v>
      </c>
      <c r="F23" s="12"/>
      <c r="G23" s="27">
        <f>E23*218</f>
        <v>969.72413793103465</v>
      </c>
      <c r="H23" s="11"/>
      <c r="I23" s="11"/>
      <c r="J23" s="12"/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0" t="s">
        <v>27</v>
      </c>
      <c r="C24" s="11"/>
      <c r="D24" s="12"/>
      <c r="E24" s="26">
        <f>G9</f>
        <v>10</v>
      </c>
      <c r="F24" s="12"/>
      <c r="G24" s="27">
        <f>E24*745</f>
        <v>7450</v>
      </c>
      <c r="H24" s="11"/>
      <c r="I24" s="11"/>
      <c r="J24" s="12"/>
      <c r="K24" s="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0" t="s">
        <v>28</v>
      </c>
      <c r="C25" s="11"/>
      <c r="D25" s="12"/>
      <c r="E25" s="26">
        <f>G10/2.9+1</f>
        <v>4.4482758620689662</v>
      </c>
      <c r="F25" s="12"/>
      <c r="G25" s="27">
        <f>E25*155</f>
        <v>689.48275862068976</v>
      </c>
      <c r="H25" s="11"/>
      <c r="I25" s="11"/>
      <c r="J25" s="12"/>
      <c r="K25" s="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8" t="s">
        <v>29</v>
      </c>
      <c r="C26" s="29"/>
      <c r="D26" s="30"/>
      <c r="E26" s="31">
        <v>1</v>
      </c>
      <c r="F26" s="30"/>
      <c r="G26" s="32">
        <f>O20*0.02</f>
        <v>535.91448275862069</v>
      </c>
      <c r="H26" s="33"/>
      <c r="I26" s="33"/>
      <c r="J26" s="34"/>
      <c r="K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0" t="s">
        <v>30</v>
      </c>
      <c r="C27" s="11"/>
      <c r="D27" s="12"/>
      <c r="E27" s="26">
        <v>1</v>
      </c>
      <c r="F27" s="12"/>
      <c r="G27" s="35">
        <f>M22*0.035</f>
        <v>1222.7322413793104</v>
      </c>
      <c r="H27" s="11"/>
      <c r="I27" s="11"/>
      <c r="J27" s="12"/>
      <c r="K27" s="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36" t="s">
        <v>31</v>
      </c>
      <c r="C28" s="37"/>
      <c r="D28" s="37"/>
      <c r="E28" s="37"/>
      <c r="F28" s="38"/>
      <c r="G28" s="39">
        <v>0</v>
      </c>
      <c r="H28" s="40"/>
      <c r="I28" s="40"/>
      <c r="J28" s="41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.75" customHeight="1" x14ac:dyDescent="0.25">
      <c r="A29" s="2"/>
      <c r="B29" s="13"/>
      <c r="C29" s="13"/>
      <c r="D29" s="13"/>
      <c r="E29" s="13"/>
      <c r="F29" s="13"/>
      <c r="G29" s="42"/>
      <c r="H29" s="13"/>
      <c r="I29" s="13"/>
      <c r="J29" s="13"/>
      <c r="K29" s="1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4" t="s">
        <v>32</v>
      </c>
      <c r="C30" s="11"/>
      <c r="D30" s="11"/>
      <c r="E30" s="11"/>
      <c r="F30" s="11"/>
      <c r="G30" s="11"/>
      <c r="H30" s="11"/>
      <c r="I30" s="11"/>
      <c r="J30" s="12"/>
      <c r="K30" s="1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0" t="s">
        <v>33</v>
      </c>
      <c r="C31" s="11"/>
      <c r="D31" s="11"/>
      <c r="E31" s="11"/>
      <c r="F31" s="12"/>
      <c r="G31" s="43">
        <f>(M22)+G26+G27</f>
        <v>36693.853620689653</v>
      </c>
      <c r="H31" s="11"/>
      <c r="I31" s="11"/>
      <c r="J31" s="12"/>
      <c r="K31" s="1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0" t="s">
        <v>34</v>
      </c>
      <c r="C32" s="11"/>
      <c r="D32" s="11"/>
      <c r="E32" s="11"/>
      <c r="F32" s="12"/>
      <c r="G32" s="43">
        <f>G31*1.15</f>
        <v>42197.931663793097</v>
      </c>
      <c r="H32" s="11"/>
      <c r="I32" s="11"/>
      <c r="J32" s="12"/>
      <c r="K32" s="1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4" t="s">
        <v>35</v>
      </c>
      <c r="C33" s="11"/>
      <c r="D33" s="11"/>
      <c r="E33" s="11"/>
      <c r="F33" s="11"/>
      <c r="G33" s="11"/>
      <c r="H33" s="11"/>
      <c r="I33" s="11"/>
      <c r="J33" s="12"/>
      <c r="K33" s="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0" t="s">
        <v>33</v>
      </c>
      <c r="C34" s="11"/>
      <c r="D34" s="11"/>
      <c r="E34" s="11"/>
      <c r="F34" s="12"/>
      <c r="G34" s="43">
        <f>(O20-O21)+G26</f>
        <v>27331.638620689657</v>
      </c>
      <c r="H34" s="11"/>
      <c r="I34" s="11"/>
      <c r="J34" s="12"/>
      <c r="K34" s="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0" t="s">
        <v>36</v>
      </c>
      <c r="C35" s="11"/>
      <c r="D35" s="11"/>
      <c r="E35" s="11"/>
      <c r="F35" s="12"/>
      <c r="G35" s="43">
        <f>G34*1.21</f>
        <v>33071.282731034487</v>
      </c>
      <c r="H35" s="11"/>
      <c r="I35" s="11"/>
      <c r="J35" s="12"/>
      <c r="K35" s="1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7.5" customHeight="1" x14ac:dyDescent="0.25">
      <c r="A36" s="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44" t="s">
        <v>37</v>
      </c>
      <c r="C37" s="18"/>
      <c r="D37" s="18"/>
      <c r="E37" s="18"/>
      <c r="F37" s="18"/>
      <c r="G37" s="18"/>
      <c r="H37" s="18"/>
      <c r="I37" s="18"/>
      <c r="J37" s="18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2"/>
      <c r="B38" s="19" t="s">
        <v>38</v>
      </c>
      <c r="C38" s="18"/>
      <c r="D38" s="18"/>
      <c r="E38" s="18"/>
      <c r="F38" s="18"/>
      <c r="G38" s="18"/>
      <c r="H38" s="18"/>
      <c r="I38" s="18"/>
      <c r="J38" s="18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45" t="s">
        <v>39</v>
      </c>
      <c r="C39" s="18"/>
      <c r="D39" s="18"/>
      <c r="E39" s="18"/>
      <c r="F39" s="18"/>
      <c r="G39" s="18"/>
      <c r="H39" s="18"/>
      <c r="I39" s="18"/>
      <c r="J39" s="18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0">
    <mergeCell ref="B26:D26"/>
    <mergeCell ref="E26:F26"/>
    <mergeCell ref="G26:J26"/>
    <mergeCell ref="B27:D27"/>
    <mergeCell ref="E27:F27"/>
    <mergeCell ref="G27:J27"/>
    <mergeCell ref="B37:J37"/>
    <mergeCell ref="B38:J38"/>
    <mergeCell ref="B39:J39"/>
    <mergeCell ref="B28:F28"/>
    <mergeCell ref="B30:J30"/>
    <mergeCell ref="B31:F31"/>
    <mergeCell ref="G31:J31"/>
    <mergeCell ref="B32:F32"/>
    <mergeCell ref="G32:J32"/>
    <mergeCell ref="B33:J33"/>
    <mergeCell ref="G28:J28"/>
    <mergeCell ref="B34:F34"/>
    <mergeCell ref="G34:J34"/>
    <mergeCell ref="B35:F35"/>
    <mergeCell ref="G35:J35"/>
    <mergeCell ref="G1:J1"/>
    <mergeCell ref="F2:F4"/>
    <mergeCell ref="G2:J2"/>
    <mergeCell ref="G3:J3"/>
    <mergeCell ref="G4:J4"/>
    <mergeCell ref="G5:J5"/>
    <mergeCell ref="G6:J6"/>
    <mergeCell ref="B7:J7"/>
    <mergeCell ref="B8:F8"/>
    <mergeCell ref="G8:H8"/>
    <mergeCell ref="I8:J8"/>
    <mergeCell ref="B9:F9"/>
    <mergeCell ref="G9:I9"/>
    <mergeCell ref="G10:I10"/>
    <mergeCell ref="B10:F10"/>
    <mergeCell ref="B12:I12"/>
    <mergeCell ref="G13:H13"/>
    <mergeCell ref="I13:J13"/>
    <mergeCell ref="G14:H14"/>
    <mergeCell ref="I14:J14"/>
    <mergeCell ref="I15:J15"/>
    <mergeCell ref="G24:J24"/>
    <mergeCell ref="G25:J25"/>
    <mergeCell ref="G15:H15"/>
    <mergeCell ref="G16:H16"/>
    <mergeCell ref="I16:J16"/>
    <mergeCell ref="G17:H17"/>
    <mergeCell ref="I17:J17"/>
    <mergeCell ref="G18:H18"/>
    <mergeCell ref="I18:J18"/>
    <mergeCell ref="G19:J19"/>
    <mergeCell ref="G20:J20"/>
    <mergeCell ref="G21:J21"/>
    <mergeCell ref="G22:J22"/>
    <mergeCell ref="G23:J23"/>
    <mergeCell ref="B19:D19"/>
    <mergeCell ref="E19:F19"/>
    <mergeCell ref="B20:D20"/>
    <mergeCell ref="E20:F20"/>
    <mergeCell ref="B21:D21"/>
    <mergeCell ref="E21:F21"/>
    <mergeCell ref="B25:D25"/>
    <mergeCell ref="E25:F25"/>
    <mergeCell ref="E22:F22"/>
    <mergeCell ref="B22:D22"/>
    <mergeCell ref="B23:D23"/>
    <mergeCell ref="E23:F23"/>
    <mergeCell ref="B24:D24"/>
    <mergeCell ref="E24:F24"/>
  </mergeCells>
  <conditionalFormatting sqref="G28">
    <cfRule type="cellIs" dxfId="1" priority="1" operator="greaterThanOrEqual">
      <formula>25</formula>
    </cfRule>
  </conditionalFormatting>
  <conditionalFormatting sqref="A1:Z36 A37:B37 A38:Z1000 K37:Z37">
    <cfRule type="notContainsBlanks" dxfId="0" priority="2">
      <formula>LEN(TRIM(A1))&gt;0</formula>
    </cfRule>
  </conditionalFormatting>
  <hyperlinks>
    <hyperlink ref="B39" r:id="rId1" xr:uid="{09E649B5-4391-4422-8EF7-522D15F2AA67}"/>
  </hyperlinks>
  <pageMargins left="0" right="0" top="0.196527777777778" bottom="0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Šlambor</dc:creator>
  <cp:lastModifiedBy>Marek Kiezler</cp:lastModifiedBy>
  <cp:lastPrinted>2023-03-17T15:43:54Z</cp:lastPrinted>
  <dcterms:created xsi:type="dcterms:W3CDTF">2017-12-04T18:22:56Z</dcterms:created>
  <dcterms:modified xsi:type="dcterms:W3CDTF">2023-03-17T15:46:44Z</dcterms:modified>
</cp:coreProperties>
</file>